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JüriMürk\Desktop\"/>
    </mc:Choice>
  </mc:AlternateContent>
  <xr:revisionPtr revIDLastSave="0" documentId="13_ncr:1_{8179EF57-19A6-4EB3-9C02-9FD03E2055C8}" xr6:coauthVersionLast="47" xr6:coauthVersionMax="47" xr10:uidLastSave="{00000000-0000-0000-0000-000000000000}"/>
  <bookViews>
    <workbookView xWindow="28680" yWindow="-120" windowWidth="51840" windowHeight="21120" xr2:uid="{DB9831B9-18AD-48F3-85D2-5872C790783C}"/>
  </bookViews>
  <sheets>
    <sheet name="ÜLD" sheetId="1" r:id="rId1"/>
    <sheet name="Välissein" sheetId="8" r:id="rId2"/>
    <sheet name="Ehitus" sheetId="2" r:id="rId3"/>
    <sheet name="Sanitaar" sheetId="3" r:id="rId4"/>
    <sheet name="Elekter" sheetId="4" r:id="rId5"/>
    <sheet name="Vent" sheetId="5" r:id="rId6"/>
    <sheet name="Sisustus" sheetId="6" r:id="rId7"/>
    <sheet name="Riided" sheetId="7" r:id="rId8"/>
  </sheets>
  <definedNames>
    <definedName name="_Hlk102996774" localSheetId="0">ÜLD!$A$1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6" i="1" l="1"/>
  <c r="E7" i="3"/>
  <c r="E9" i="6"/>
  <c r="E7" i="5"/>
  <c r="E6" i="5"/>
  <c r="E5" i="5"/>
  <c r="E4" i="5"/>
  <c r="E3" i="5"/>
  <c r="E2" i="5"/>
  <c r="E8" i="5" s="1"/>
  <c r="E7" i="4"/>
  <c r="E6" i="4"/>
  <c r="E5" i="4"/>
  <c r="E4" i="4"/>
  <c r="E3" i="4"/>
  <c r="E2" i="4"/>
  <c r="E8" i="4" s="1"/>
  <c r="E12" i="3"/>
  <c r="E11" i="3"/>
  <c r="E10" i="3"/>
  <c r="E9" i="3"/>
  <c r="E8" i="3"/>
  <c r="E6" i="3"/>
  <c r="E4" i="3"/>
  <c r="E3" i="3"/>
  <c r="E2" i="3"/>
  <c r="C48" i="1"/>
  <c r="E47" i="1"/>
  <c r="G47" i="1" s="1"/>
  <c r="E45" i="1"/>
  <c r="G45" i="1" s="1"/>
  <c r="E44" i="1"/>
  <c r="G44" i="1" s="1"/>
  <c r="E43" i="1"/>
  <c r="G43" i="1" s="1"/>
  <c r="E42" i="1"/>
  <c r="G42" i="1" s="1"/>
  <c r="E41" i="1"/>
  <c r="G41" i="1" s="1"/>
  <c r="B48" i="1"/>
  <c r="D48" i="1"/>
  <c r="G46" i="1" l="1"/>
  <c r="F46" i="1" s="1"/>
  <c r="E13" i="3"/>
  <c r="F47" i="1"/>
  <c r="F45" i="1"/>
  <c r="F44" i="1"/>
  <c r="F43" i="1"/>
  <c r="F42" i="1"/>
  <c r="F41" i="1"/>
  <c r="G48" i="1"/>
  <c r="F50" i="1" s="1"/>
  <c r="E48" i="1"/>
  <c r="F48" i="1" l="1"/>
</calcChain>
</file>

<file path=xl/sharedStrings.xml><?xml version="1.0" encoding="utf-8"?>
<sst xmlns="http://schemas.openxmlformats.org/spreadsheetml/2006/main" count="247" uniqueCount="175">
  <si>
    <t>Täidab toetusvooru läbiviija</t>
  </si>
  <si>
    <t xml:space="preserve">Registreerimise kuupäev: </t>
  </si>
  <si>
    <t xml:space="preserve">Reg-nr: </t>
  </si>
  <si>
    <t>Finantseerimisotsuse kuupäev:</t>
  </si>
  <si>
    <t>Finantseerimisotsus:</t>
  </si>
  <si>
    <t>Täidab toetuse taotleja</t>
  </si>
  <si>
    <t>Projekti alustamise kuupäev</t>
  </si>
  <si>
    <t>Projekti lõpetamise kuupäev</t>
  </si>
  <si>
    <t>Reg. Kood</t>
  </si>
  <si>
    <t>Postiaadress</t>
  </si>
  <si>
    <t>Taotleja esindusõigusliku isiku nimi</t>
  </si>
  <si>
    <r>
      <t xml:space="preserve">2. Projekti eelarve </t>
    </r>
    <r>
      <rPr>
        <i/>
        <sz val="10"/>
        <color theme="1"/>
        <rFont val="Times New Roman"/>
        <family val="1"/>
        <charset val="186"/>
      </rPr>
      <t>(toetatavate kulud loetelu)</t>
    </r>
  </si>
  <si>
    <t>Kulu kirjeldus</t>
  </si>
  <si>
    <t>Projekti summa</t>
  </si>
  <si>
    <t>Taotletav toetuse summa</t>
  </si>
  <si>
    <r>
      <t>Kulu kokku koos käibemaksuga</t>
    </r>
    <r>
      <rPr>
        <i/>
        <sz val="11"/>
        <color theme="1"/>
        <rFont val="Aptos Narrow"/>
        <family val="2"/>
        <scheme val="minor"/>
      </rPr>
      <t xml:space="preserve"> (</t>
    </r>
    <r>
      <rPr>
        <i/>
        <sz val="10"/>
        <color theme="1"/>
        <rFont val="Aptos Narrow"/>
        <family val="2"/>
        <scheme val="minor"/>
      </rPr>
      <t>täidavad mitte käibemaksu kohustuslased)</t>
    </r>
  </si>
  <si>
    <t>Telefoni nr.</t>
  </si>
  <si>
    <t>Kellelt ja kuidas on võetud hinnapäring, selle sisu ja hind ning tehtud valiku põhjendus</t>
  </si>
  <si>
    <t>(allkirjastatud digitaalselt)</t>
  </si>
  <si>
    <r>
      <t xml:space="preserve">Kulu kokku koos käibemaksuga   Käimeksu määr 24% alates 01.07.25 </t>
    </r>
    <r>
      <rPr>
        <i/>
        <sz val="10"/>
        <color theme="1"/>
        <rFont val="Aptos Narrow"/>
        <family val="2"/>
        <scheme val="minor"/>
      </rPr>
      <t>(täidavad käibemaksu kohustuslased)</t>
    </r>
  </si>
  <si>
    <r>
      <t xml:space="preserve">Kulu kokku koos käibemaksuga   Käimeksu määr 22% kuni 30.06.25 </t>
    </r>
    <r>
      <rPr>
        <i/>
        <sz val="10"/>
        <color theme="1"/>
        <rFont val="Aptos Narrow"/>
        <family val="2"/>
        <scheme val="minor"/>
      </rPr>
      <t>(täidavad käibemaksu kohustuslased)</t>
    </r>
  </si>
  <si>
    <t>Taotlusvorm vabatahtlikkuse alusel Päästeameti tegevuses osalejale tegevustoetuse taotlemiseks</t>
  </si>
  <si>
    <r>
      <t xml:space="preserve">Kokku </t>
    </r>
    <r>
      <rPr>
        <i/>
        <sz val="10"/>
        <color theme="1"/>
        <rFont val="Aptos Narrow"/>
        <family val="2"/>
        <scheme val="minor"/>
      </rPr>
      <t>(toetusega rahastatakse maksimaalselt 30 000 eurot taotleja kohta)</t>
    </r>
  </si>
  <si>
    <r>
      <t xml:space="preserve">1. Projekti kirjeldus </t>
    </r>
    <r>
      <rPr>
        <i/>
        <sz val="10"/>
        <color theme="1"/>
        <rFont val="Times New Roman"/>
        <family val="1"/>
        <charset val="186"/>
      </rPr>
      <t>(taotletava toetuse kulude kirjeldus)</t>
    </r>
  </si>
  <si>
    <t>Kulud tuleb esitada liikide kaupa ning peavad olema põhjendatud, mõistlikud ja tegevuse elluviimiseks ning tulemuse saavutamiseks vajalikud. Abikõlblikud kulud on tehtud perioodil 01.01.2025-31.12.2025 ja projekti tähtaega ei pikendata.</t>
  </si>
  <si>
    <t xml:space="preserve">   * taotletava toetuse alla minevate kulude katteks pole muudest toetusmeetmetest toetusi saadud</t>
  </si>
  <si>
    <t xml:space="preserve">   * minu esindusõiguslikkus äriregistris  kehtiv</t>
  </si>
  <si>
    <t xml:space="preserve">1.3 Projekti kavandatavad/tehtud tegevused ja ajakava </t>
  </si>
  <si>
    <t>Tegevuse (kulu) kirjeldus</t>
  </si>
  <si>
    <t>Oma finantseeringu summa</t>
  </si>
  <si>
    <t>5. Taotluse allkirjastamisel kinnitan, et</t>
  </si>
  <si>
    <t>3. Projekti omafinantseeringu allikad sh. teave selle kohta, kui taotleja on projekti tegevustele taotlenud toetust samal ajal muust riigieelarvelisest, Euroopa Liidu või välisabi toetusmeetmest</t>
  </si>
  <si>
    <t>* taotlusvormil täidetakse hallid lahtrid</t>
  </si>
  <si>
    <t xml:space="preserve">Taotleja nimi </t>
  </si>
  <si>
    <r>
      <t xml:space="preserve">1.2 Projekti eesmärk ja tulemus </t>
    </r>
    <r>
      <rPr>
        <i/>
        <sz val="10"/>
        <color theme="1"/>
        <rFont val="Times New Roman"/>
        <family val="1"/>
        <charset val="186"/>
      </rPr>
      <t>(Kirjeldage lühidalt, millist probleemi te projektiga lahendate ja milliste tasemete, olukordade, seisundite või muutusteni projekti elluviimise kaudu jõutakse)</t>
    </r>
  </si>
  <si>
    <t xml:space="preserve">1.1 Projekti nimi </t>
  </si>
  <si>
    <t xml:space="preserve">Arvelduskonto nr. </t>
  </si>
  <si>
    <t xml:space="preserve">   * vastan siseministri 26.03.2025 määruse nr 4 "Vabatahtlikkuse alusel Päästeameti tegevuses osalejale toetuse andmise tingimused ja kord"  § 10 lõike 2 nõuetele</t>
  </si>
  <si>
    <t xml:space="preserve">   * taotleja on võimeline katma omafinantseeringu summat või on kohustus makstud enne taotluse esitamist.</t>
  </si>
  <si>
    <r>
      <t xml:space="preserve">4. Informatsioon võrreldavate hinnapakkumuste või läbi viidud riigihanke kohta </t>
    </r>
    <r>
      <rPr>
        <sz val="10"/>
        <color theme="1"/>
        <rFont val="Times New Roman"/>
        <family val="1"/>
        <charset val="186"/>
      </rPr>
      <t>(Kui ei ole võimalik esitada vähemalt kahte hinnapakkumust või ei valita odavaimat pakkumust, põhjendatakse seda taotluses)</t>
    </r>
  </si>
  <si>
    <r>
      <t xml:space="preserve">Toetuse summa </t>
    </r>
    <r>
      <rPr>
        <i/>
        <sz val="10"/>
        <color theme="1"/>
        <rFont val="Aptos Narrow"/>
        <family val="2"/>
        <scheme val="minor"/>
      </rPr>
      <t>(peab olema väiksem või võrdne, kui 30 000)</t>
    </r>
  </si>
  <si>
    <r>
      <t xml:space="preserve">Summa, mis ületab toetuse piirmäära </t>
    </r>
    <r>
      <rPr>
        <i/>
        <sz val="10"/>
        <color theme="1"/>
        <rFont val="Aptos Narrow"/>
        <family val="2"/>
        <scheme val="minor"/>
      </rPr>
      <t xml:space="preserve">(täidetakse juhul, kui lahtris G57 olev summa ületab 30 000 eurot selles osas, mis ületab piirmäära) </t>
    </r>
  </si>
  <si>
    <t>Tamsalu Vabatahtlik Päästekonamndo</t>
  </si>
  <si>
    <t>"Uus algus, vanas majas"</t>
  </si>
  <si>
    <t xml:space="preserve">Projekti eesmärk: projekti eesmärk on renoveerida vanad ja amortiseerunud ruumid, et luua inimväärsed sanitaartingimused (WC, dušš, puhkeruum) Tamsalu Vabatahtlikele Päästjatele. Projekti kaudu soovitakse  tõsta päästjate heaolu, töövõimekust ja motivatsiooni, pakkudes neile puhkehetkedel vajalikku mugavust ja hügieeni. Soetada päästjatele ka puuduv varustus -riiete ja turvajalanõude näol.  OODATAVAD TULEMUSED: Renoveeritud ja kasutusvalmis WC ja duširuum. Loodud puhkeala või taastumisruum, kus vabatahtlikud saavad korraldada ka nõupidamisi ja koosistumisi. Päästjatele on soetatud puuduv turvavarustus (riided, kiivrid, jalanõud jne. ). </t>
  </si>
  <si>
    <t xml:space="preserve">Tööde ajakava koostamine, materjali ja tööjõu  vajadusete määratlemine. Eelarve koostamine ja rahastuse  taotlemine. </t>
  </si>
  <si>
    <t xml:space="preserve">Vanade elementide eemaldamine, vajadusel lammutustööd ja prügi äravedu. </t>
  </si>
  <si>
    <t xml:space="preserve">Elektri ja torutööde teostamine, seinte ja põrandate plaatimine, lagede värvimine. WC ja dušširuumi paigaldus, sanitaarsõlmed, ventilatsioon ja valgustus. </t>
  </si>
  <si>
    <t xml:space="preserve">Mööbli ja vajalike tarvikute paigaldus. Dekoratsioonid ja praktilised lahendused (nt. nagid, riiulid, peeglid). </t>
  </si>
  <si>
    <t xml:space="preserve">Ruumide avamine vabatahtlikele. Projekti tutvustamine kogukonnale nt. sotsiaalmeedias, kohalikus lehes. </t>
  </si>
  <si>
    <t>1. Ruumide kaardistamine  ja seisukorra hindamine (okt. )</t>
  </si>
  <si>
    <t>2. Projekti planeerimine ja eelarvestamine. (okt)</t>
  </si>
  <si>
    <t>3. Ruumide puhastamine ja ettevalmistamine. (nov)</t>
  </si>
  <si>
    <t>4. Ehitus ja renoveerimistööd (nov-dets.)</t>
  </si>
  <si>
    <t>5. Sisustamine ja viimistlus. (dets.)</t>
  </si>
  <si>
    <t>6. Kasutuselevõtt ja tutvustus (dets)</t>
  </si>
  <si>
    <t>7. Puuduva päästevarustuse soetamine (nov)</t>
  </si>
  <si>
    <t>Elektritööd (Valgustid, pistikud, lülitid
Juhtmed, elektrikilp (vajadusel)
Elektriku tööjõukulu)</t>
  </si>
  <si>
    <t>Ventilatsioon ja niiskustõked (ventilatsiooniseadmed või õhutusavad, niiskustõkkematerjalid, hüdroisolatsioon)</t>
  </si>
  <si>
    <t>Kategooria</t>
  </si>
  <si>
    <t>Materjal/Töö</t>
  </si>
  <si>
    <t>Ühikuhind (€)</t>
  </si>
  <si>
    <t>Kogus</t>
  </si>
  <si>
    <t>Kogumaksumus (€)</t>
  </si>
  <si>
    <t>Materjalid</t>
  </si>
  <si>
    <t>Värv (seinad/laed)</t>
  </si>
  <si>
    <t>1 x 9L</t>
  </si>
  <si>
    <t>Plaadid (põrand/sein)</t>
  </si>
  <si>
    <t>15–25</t>
  </si>
  <si>
    <t>12 m²</t>
  </si>
  <si>
    <t>180–300</t>
  </si>
  <si>
    <t>Plaatimissegu</t>
  </si>
  <si>
    <t>2 x 25 kg</t>
  </si>
  <si>
    <t>30–50</t>
  </si>
  <si>
    <t>Niiskustõke</t>
  </si>
  <si>
    <t>10–15</t>
  </si>
  <si>
    <t>10 m²</t>
  </si>
  <si>
    <t>100–150</t>
  </si>
  <si>
    <t>Kruntvärv</t>
  </si>
  <si>
    <t>80–100</t>
  </si>
  <si>
    <t>Kipsplaat / OSB</t>
  </si>
  <si>
    <t>4–6 tk</t>
  </si>
  <si>
    <t>40–90</t>
  </si>
  <si>
    <t>Töö</t>
  </si>
  <si>
    <t>Kipsplaadi paigaldus</t>
  </si>
  <si>
    <t>Plaatimistööd</t>
  </si>
  <si>
    <t>25–35</t>
  </si>
  <si>
    <t>300–420</t>
  </si>
  <si>
    <t>Niiskustõkke paigaldus</t>
  </si>
  <si>
    <t>120–180</t>
  </si>
  <si>
    <t>Värvimine (1 kiht)</t>
  </si>
  <si>
    <t>3–5</t>
  </si>
  <si>
    <t>36–60</t>
  </si>
  <si>
    <t>Kokku</t>
  </si>
  <si>
    <t>1070–1530</t>
  </si>
  <si>
    <t>Toode/Töö</t>
  </si>
  <si>
    <t>Sanitaarsüsteemid</t>
  </si>
  <si>
    <t>WC-pott</t>
  </si>
  <si>
    <t>Soojaveeboiler 100L</t>
  </si>
  <si>
    <t>Kraanikauss</t>
  </si>
  <si>
    <t>Torustik ja kanalisatsioon</t>
  </si>
  <si>
    <t>Torud ja liitmikud</t>
  </si>
  <si>
    <t>Kanalisatsioonitorud</t>
  </si>
  <si>
    <t>Paigaldustööd</t>
  </si>
  <si>
    <t>Sanitaartehnika paigaldus (professionaal)</t>
  </si>
  <si>
    <t>Torustiku paigaldus (professionaal)</t>
  </si>
  <si>
    <t>Valgustid</t>
  </si>
  <si>
    <t>Pistikud</t>
  </si>
  <si>
    <t>Lülitid</t>
  </si>
  <si>
    <t>Juhtmed (m)</t>
  </si>
  <si>
    <t>Elektrikilp</t>
  </si>
  <si>
    <t>Tööjõud</t>
  </si>
  <si>
    <t>Elektriku töö (€/h)</t>
  </si>
  <si>
    <t>Tooted / Tööd</t>
  </si>
  <si>
    <t>Ventilatsioon</t>
  </si>
  <si>
    <t>Ventilatsiooniseade</t>
  </si>
  <si>
    <t>Õhutusavad</t>
  </si>
  <si>
    <t>Niiskustõkked</t>
  </si>
  <si>
    <t>Niiskustõkkematerjalid</t>
  </si>
  <si>
    <t>Hüdroisolatsioon (vedel)</t>
  </si>
  <si>
    <t>Ventilatsiooniseadme paigaldus</t>
  </si>
  <si>
    <t>Kogukulu</t>
  </si>
  <si>
    <t>Toode / Töö</t>
  </si>
  <si>
    <t>Mööbel</t>
  </si>
  <si>
    <t>Riiulid</t>
  </si>
  <si>
    <t>Sisustus</t>
  </si>
  <si>
    <t>Peeglid</t>
  </si>
  <si>
    <t>Nagid</t>
  </si>
  <si>
    <t>Hügieenitarvikud</t>
  </si>
  <si>
    <t>Seebidosaatorid</t>
  </si>
  <si>
    <t>Prügikastid</t>
  </si>
  <si>
    <t>Kokku:</t>
  </si>
  <si>
    <t>Ehitus-  ja renoveerimistööd ( viimistlusmaterjalid, värv, plaadid, plaatimissegu, niiskustõkked, aknad ja akende paigaldus)</t>
  </si>
  <si>
    <t>Materjal</t>
  </si>
  <si>
    <t>tk</t>
  </si>
  <si>
    <t>kokku</t>
  </si>
  <si>
    <t xml:space="preserve">võetud hinnapakkumine. </t>
  </si>
  <si>
    <t>aknad, paigaldus, viimistlus, aknalaud, transport</t>
  </si>
  <si>
    <t>Sisustus ja mugavus Mööbel (pingid+ kapid, riiulid)
Peeglid, nagid,
Hügieenitarvikud (seebidosaatorid, prügikastid jne)</t>
  </si>
  <si>
    <t>Pingid+nagi</t>
  </si>
  <si>
    <t>https://www.ajtooted.ee/riietusruum/pingid-ja-riidenagid/pingid-nagidega/pink-nagidega-11436-11434</t>
  </si>
  <si>
    <t>riidekapp</t>
  </si>
  <si>
    <t>https://www.ajtooted.ee/riietusruum/kapid/riidekapid/riidekapid-jalaraamil/riidekapp-91493-91494</t>
  </si>
  <si>
    <t>Duššisegisti</t>
  </si>
  <si>
    <t>https://www.bauhaus.ee/dusikomplekt-wave-waterfall-200-mattmust.html</t>
  </si>
  <si>
    <t>Duššsikomplekt</t>
  </si>
  <si>
    <t>https://www.bauhof.ee/et/p/766339/dusikomplekt-ravak-80x195-cm-5in1-blsrv2-set9-must</t>
  </si>
  <si>
    <t>pissuaar</t>
  </si>
  <si>
    <t>https://www.k-rauta.ee/p/pissuaar-roca-a35364k000-valge/8chp</t>
  </si>
  <si>
    <t>Segisti</t>
  </si>
  <si>
    <t>Sanitaarsüsteemid (WC-pott, pissuaar, soojavee boiler 100L, kraanikauss, dušš, segistid), (Torustiku ja kanalisatsiooni materjalid), (Paigaldustööd (võimalusel vabatahtlikud või professionaalid)</t>
  </si>
  <si>
    <t>EPS (vahtpolüstüreen)</t>
  </si>
  <si>
    <t>Dekoratiivkrohv</t>
  </si>
  <si>
    <t>Tööd</t>
  </si>
  <si>
    <t>EPS paigaldus</t>
  </si>
  <si>
    <t>Dekoratiivkrohvi paigaldus</t>
  </si>
  <si>
    <t>Välisseina soojustus</t>
  </si>
  <si>
    <t>Kiivrisukk Nomex (EN 13911)</t>
  </si>
  <si>
    <t>Tuletõrjuja ülikond RED FOX, Elite Pro</t>
  </si>
  <si>
    <t>Tuletõrjuja saabas Florian Pro, s 41, 41 ja 46</t>
  </si>
  <si>
    <t>Tuletõrjuja kinnas Brela Long, s 10 x 1, s 9 x 2</t>
  </si>
  <si>
    <t>8tk</t>
  </si>
  <si>
    <t>280.-</t>
  </si>
  <si>
    <t>815.-</t>
  </si>
  <si>
    <t>1630.-</t>
  </si>
  <si>
    <t>2tk</t>
  </si>
  <si>
    <t>35.-</t>
  </si>
  <si>
    <t>3tk</t>
  </si>
  <si>
    <t>76.-</t>
  </si>
  <si>
    <t>228.-</t>
  </si>
  <si>
    <t>Võetud hinnapakkumine firmalt</t>
  </si>
  <si>
    <t>Total Eesti OÜ</t>
  </si>
  <si>
    <t xml:space="preserve">Päästjate riided, kiivrisukk, turvasaapad, kindad </t>
  </si>
  <si>
    <t>Riho Tell</t>
  </si>
  <si>
    <t>E-post riho.tell@tapa.ee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</si>
</sst>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charset val="186"/>
      <scheme val="minor"/>
    </font>
    <font>
      <sz val="20"/>
      <color rgb="FF0F4761"/>
      <name val="Times New Roman"/>
      <family val="1"/>
      <charset val="186"/>
    </font>
    <font>
      <b/>
      <sz val="10"/>
      <color theme="1"/>
      <name val="Times New Roman"/>
      <family val="1"/>
      <charset val="186"/>
    </font>
    <font>
      <b/>
      <sz val="11"/>
      <color theme="1"/>
      <name val="Times New Roman"/>
      <family val="1"/>
      <charset val="186"/>
    </font>
    <font>
      <b/>
      <sz val="11"/>
      <color theme="1"/>
      <name val="Aptos Narrow"/>
      <family val="2"/>
      <scheme val="minor"/>
    </font>
    <font>
      <i/>
      <sz val="10"/>
      <color theme="1"/>
      <name val="Times New Roman"/>
      <family val="1"/>
      <charset val="186"/>
    </font>
    <font>
      <i/>
      <sz val="11"/>
      <color theme="1"/>
      <name val="Aptos Narrow"/>
      <family val="2"/>
      <scheme val="minor"/>
    </font>
    <font>
      <i/>
      <sz val="10"/>
      <color theme="1"/>
      <name val="Aptos Narrow"/>
      <family val="2"/>
      <scheme val="minor"/>
    </font>
    <font>
      <b/>
      <sz val="10"/>
      <color rgb="FFFF0000"/>
      <name val="Times New Roman"/>
      <family val="1"/>
      <charset val="186"/>
    </font>
    <font>
      <sz val="10"/>
      <color theme="1"/>
      <name val="Times New Roman"/>
      <family val="1"/>
      <charset val="186"/>
    </font>
    <font>
      <sz val="11"/>
      <color theme="1"/>
      <name val="Aptos Narrow"/>
      <family val="2"/>
      <scheme val="minor"/>
    </font>
    <font>
      <b/>
      <sz val="11"/>
      <name val="Calibri"/>
      <family val="2"/>
    </font>
  </fonts>
  <fills count="3">
    <fill>
      <patternFill patternType="none"/>
    </fill>
    <fill>
      <patternFill patternType="gray125"/>
    </fill>
    <fill>
      <patternFill patternType="solid">
        <fgColor theme="0" tint="-0.149998474074526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0" fillId="0" borderId="0"/>
  </cellStyleXfs>
  <cellXfs count="113">
    <xf numFmtId="0" fontId="0" fillId="0" borderId="0" xfId="0"/>
    <xf numFmtId="0" fontId="2" fillId="0" borderId="0" xfId="0" applyFont="1" applyAlignment="1">
      <alignment vertical="center"/>
    </xf>
    <xf numFmtId="0" fontId="3" fillId="0" borderId="0" xfId="0" applyFont="1"/>
    <xf numFmtId="0" fontId="4" fillId="0" borderId="0" xfId="0" applyFont="1"/>
    <xf numFmtId="0" fontId="4" fillId="0" borderId="2" xfId="0" applyFont="1" applyBorder="1"/>
    <xf numFmtId="0" fontId="3" fillId="0" borderId="11" xfId="0" applyFont="1" applyBorder="1"/>
    <xf numFmtId="0" fontId="3" fillId="0" borderId="12" xfId="0" applyFont="1" applyBorder="1" applyAlignment="1">
      <alignment horizontal="justify" vertical="center"/>
    </xf>
    <xf numFmtId="0" fontId="3" fillId="0" borderId="14" xfId="0" applyFont="1" applyBorder="1"/>
    <xf numFmtId="0" fontId="4" fillId="0" borderId="14" xfId="0" applyFont="1" applyBorder="1"/>
    <xf numFmtId="0" fontId="3" fillId="0" borderId="8" xfId="0" applyFont="1" applyBorder="1"/>
    <xf numFmtId="0" fontId="4" fillId="0" borderId="16" xfId="0" applyFont="1" applyBorder="1"/>
    <xf numFmtId="0" fontId="0" fillId="0" borderId="5" xfId="0" applyBorder="1"/>
    <xf numFmtId="0" fontId="0" fillId="0" borderId="18" xfId="0" applyBorder="1"/>
    <xf numFmtId="0" fontId="0" fillId="0" borderId="19" xfId="0" applyBorder="1"/>
    <xf numFmtId="0" fontId="1" fillId="0" borderId="0" xfId="0" applyFont="1" applyAlignment="1">
      <alignment horizontal="center" vertical="center" wrapText="1"/>
    </xf>
    <xf numFmtId="0" fontId="4" fillId="0" borderId="30" xfId="0" applyFont="1" applyBorder="1" applyAlignment="1">
      <alignment vertical="top"/>
    </xf>
    <xf numFmtId="0" fontId="4" fillId="0" borderId="31" xfId="0" applyFont="1" applyBorder="1" applyAlignment="1">
      <alignment horizontal="lef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30" xfId="0" applyFont="1" applyBorder="1" applyAlignment="1">
      <alignment wrapText="1"/>
    </xf>
    <xf numFmtId="0" fontId="0" fillId="0" borderId="0" xfId="0" applyAlignment="1">
      <alignment horizontal="left"/>
    </xf>
    <xf numFmtId="0" fontId="4" fillId="0" borderId="25" xfId="0" applyFont="1" applyBorder="1" applyAlignment="1">
      <alignment horizontal="center" wrapText="1"/>
    </xf>
    <xf numFmtId="14" fontId="0" fillId="2" borderId="21" xfId="0" applyNumberFormat="1" applyFill="1" applyBorder="1"/>
    <xf numFmtId="0" fontId="0" fillId="2" borderId="1" xfId="0" applyFill="1" applyBorder="1"/>
    <xf numFmtId="0" fontId="0" fillId="2" borderId="23" xfId="0" applyFill="1" applyBorder="1"/>
    <xf numFmtId="0" fontId="0" fillId="2" borderId="16" xfId="0" applyFill="1" applyBorder="1"/>
    <xf numFmtId="0" fontId="0" fillId="2" borderId="24" xfId="0" applyFill="1" applyBorder="1"/>
    <xf numFmtId="0" fontId="0" fillId="2" borderId="20" xfId="0" applyFill="1" applyBorder="1"/>
    <xf numFmtId="0" fontId="0" fillId="2" borderId="28" xfId="0" applyFill="1" applyBorder="1"/>
    <xf numFmtId="0" fontId="0" fillId="2" borderId="20" xfId="0" applyFill="1" applyBorder="1" applyAlignment="1">
      <alignment horizontal="left" wrapText="1"/>
    </xf>
    <xf numFmtId="0" fontId="0" fillId="2" borderId="20" xfId="0" applyFill="1" applyBorder="1" applyAlignment="1">
      <alignment horizontal="left" vertical="top" wrapText="1"/>
    </xf>
    <xf numFmtId="0" fontId="0" fillId="2" borderId="20" xfId="0" applyFill="1" applyBorder="1" applyAlignment="1">
      <alignment wrapText="1"/>
    </xf>
    <xf numFmtId="0" fontId="0" fillId="2" borderId="33" xfId="0" applyFill="1" applyBorder="1" applyAlignment="1">
      <alignment vertical="top" wrapText="1"/>
    </xf>
    <xf numFmtId="0" fontId="0" fillId="2" borderId="1" xfId="0" applyFill="1" applyBorder="1" applyAlignment="1">
      <alignment horizontal="center" vertical="center"/>
    </xf>
    <xf numFmtId="0" fontId="0" fillId="2" borderId="34" xfId="0" applyFill="1" applyBorder="1" applyAlignment="1">
      <alignment horizontal="center" vertical="center"/>
    </xf>
    <xf numFmtId="0" fontId="0" fillId="0" borderId="38" xfId="0" applyBorder="1" applyAlignment="1">
      <alignment horizontal="center" vertical="center"/>
    </xf>
    <xf numFmtId="1" fontId="0" fillId="0" borderId="34" xfId="0" applyNumberFormat="1" applyBorder="1" applyAlignment="1">
      <alignment horizontal="center" vertical="center"/>
    </xf>
    <xf numFmtId="1" fontId="0" fillId="0" borderId="40" xfId="0" applyNumberFormat="1" applyBorder="1" applyAlignment="1">
      <alignment horizontal="center" vertical="center"/>
    </xf>
    <xf numFmtId="0" fontId="0" fillId="0" borderId="2" xfId="0" applyBorder="1" applyAlignment="1">
      <alignment horizontal="center" vertical="center"/>
    </xf>
    <xf numFmtId="1" fontId="0" fillId="0" borderId="1" xfId="0" applyNumberFormat="1" applyBorder="1" applyAlignment="1">
      <alignment horizontal="center" vertical="center"/>
    </xf>
    <xf numFmtId="0" fontId="10" fillId="0" borderId="31" xfId="0" applyFont="1" applyBorder="1" applyAlignment="1">
      <alignment horizontal="center" vertical="center"/>
    </xf>
    <xf numFmtId="0" fontId="10" fillId="0" borderId="35" xfId="0" applyFont="1" applyBorder="1" applyAlignment="1">
      <alignment horizontal="center" vertical="center"/>
    </xf>
    <xf numFmtId="0" fontId="4" fillId="0" borderId="4" xfId="0" applyFont="1" applyBorder="1" applyAlignment="1">
      <alignment horizontal="center" vertical="center"/>
    </xf>
    <xf numFmtId="0" fontId="0" fillId="2" borderId="2" xfId="0" applyFill="1" applyBorder="1"/>
    <xf numFmtId="0" fontId="0" fillId="2" borderId="39" xfId="0" applyFill="1" applyBorder="1" applyAlignment="1">
      <alignment horizontal="left" vertical="top"/>
    </xf>
    <xf numFmtId="0" fontId="0" fillId="2" borderId="47" xfId="0" applyFill="1" applyBorder="1" applyAlignment="1">
      <alignment horizontal="left" vertical="top"/>
    </xf>
    <xf numFmtId="0" fontId="0" fillId="2" borderId="48" xfId="0" applyFill="1" applyBorder="1" applyAlignment="1">
      <alignment horizontal="left" vertical="top"/>
    </xf>
    <xf numFmtId="0" fontId="10" fillId="0" borderId="0" xfId="1"/>
    <xf numFmtId="0" fontId="11" fillId="0" borderId="0" xfId="1" applyFont="1"/>
    <xf numFmtId="0" fontId="11" fillId="0" borderId="0" xfId="0" applyFont="1"/>
    <xf numFmtId="4" fontId="0" fillId="0" borderId="0" xfId="0" applyNumberFormat="1"/>
    <xf numFmtId="4" fontId="0" fillId="2" borderId="1" xfId="0" applyNumberFormat="1" applyFill="1" applyBorder="1" applyAlignment="1">
      <alignment horizontal="center" vertical="center"/>
    </xf>
    <xf numFmtId="0" fontId="0" fillId="2" borderId="20" xfId="0" applyFill="1" applyBorder="1" applyAlignment="1">
      <alignment horizontal="center"/>
    </xf>
    <xf numFmtId="0" fontId="0" fillId="2" borderId="1" xfId="0" applyFill="1" applyBorder="1" applyAlignment="1">
      <alignment horizontal="center"/>
    </xf>
    <xf numFmtId="0" fontId="0" fillId="2" borderId="23" xfId="0" applyFill="1" applyBorder="1" applyAlignment="1">
      <alignment horizontal="center"/>
    </xf>
    <xf numFmtId="0" fontId="0" fillId="2" borderId="8" xfId="0" applyFill="1" applyBorder="1" applyAlignment="1">
      <alignment horizontal="left"/>
    </xf>
    <xf numFmtId="0" fontId="0" fillId="2" borderId="9" xfId="0" applyFill="1" applyBorder="1" applyAlignment="1">
      <alignment horizontal="left"/>
    </xf>
    <xf numFmtId="0" fontId="0" fillId="2" borderId="10" xfId="0" applyFill="1" applyBorder="1" applyAlignment="1">
      <alignment horizontal="left"/>
    </xf>
    <xf numFmtId="0" fontId="4" fillId="0" borderId="19" xfId="0" applyFont="1" applyBorder="1" applyAlignment="1">
      <alignment horizontal="right"/>
    </xf>
    <xf numFmtId="0" fontId="4" fillId="0" borderId="41" xfId="0" applyFont="1" applyBorder="1" applyAlignment="1">
      <alignment horizontal="right"/>
    </xf>
    <xf numFmtId="0" fontId="4" fillId="2" borderId="42" xfId="0" applyFont="1" applyFill="1" applyBorder="1" applyAlignment="1">
      <alignment horizontal="right"/>
    </xf>
    <xf numFmtId="0" fontId="4" fillId="2" borderId="44" xfId="0" applyFont="1" applyFill="1" applyBorder="1" applyAlignment="1">
      <alignment horizontal="right"/>
    </xf>
    <xf numFmtId="0" fontId="0" fillId="2" borderId="2" xfId="0" applyFill="1" applyBorder="1" applyAlignment="1">
      <alignment horizontal="left" wrapText="1"/>
    </xf>
    <xf numFmtId="0" fontId="0" fillId="0" borderId="3" xfId="0" applyBorder="1" applyAlignment="1">
      <alignment horizontal="left" wrapText="1"/>
    </xf>
    <xf numFmtId="0" fontId="0" fillId="0" borderId="46" xfId="0" applyBorder="1" applyAlignment="1">
      <alignment horizontal="left" wrapText="1"/>
    </xf>
    <xf numFmtId="0" fontId="7" fillId="0" borderId="0" xfId="0" applyFont="1" applyAlignment="1">
      <alignment horizontal="right"/>
    </xf>
    <xf numFmtId="0" fontId="0" fillId="2" borderId="26" xfId="0" applyFill="1" applyBorder="1" applyAlignment="1">
      <alignment horizontal="center"/>
    </xf>
    <xf numFmtId="0" fontId="0" fillId="2" borderId="27" xfId="0" applyFill="1" applyBorder="1" applyAlignment="1">
      <alignment horizontal="center"/>
    </xf>
    <xf numFmtId="0" fontId="0" fillId="2" borderId="24" xfId="0" applyFill="1" applyBorder="1" applyAlignment="1">
      <alignment horizontal="center"/>
    </xf>
    <xf numFmtId="0" fontId="0" fillId="2" borderId="37" xfId="0" applyFill="1" applyBorder="1" applyAlignment="1">
      <alignment horizontal="right"/>
    </xf>
    <xf numFmtId="0" fontId="0" fillId="2" borderId="1" xfId="0" applyFill="1" applyBorder="1" applyAlignment="1">
      <alignment horizontal="center" vertical="top"/>
    </xf>
    <xf numFmtId="0" fontId="0" fillId="2" borderId="23" xfId="0" applyFill="1" applyBorder="1" applyAlignment="1">
      <alignment horizontal="center" vertical="top"/>
    </xf>
    <xf numFmtId="0" fontId="0" fillId="2" borderId="1" xfId="0" applyFill="1" applyBorder="1" applyAlignment="1">
      <alignment horizontal="left" vertical="top" wrapText="1"/>
    </xf>
    <xf numFmtId="0" fontId="0" fillId="2" borderId="23" xfId="0" applyFill="1" applyBorder="1" applyAlignment="1">
      <alignment horizontal="left" vertical="top" wrapText="1"/>
    </xf>
    <xf numFmtId="0" fontId="0" fillId="2" borderId="1" xfId="0" applyFill="1" applyBorder="1" applyAlignment="1">
      <alignment horizontal="left" vertical="top"/>
    </xf>
    <xf numFmtId="0" fontId="0" fillId="2" borderId="23" xfId="0" applyFill="1" applyBorder="1" applyAlignment="1">
      <alignment horizontal="left" vertical="top"/>
    </xf>
    <xf numFmtId="0" fontId="4" fillId="0" borderId="19" xfId="0" applyFont="1" applyBorder="1" applyAlignment="1">
      <alignment horizontal="right" wrapText="1"/>
    </xf>
    <xf numFmtId="0" fontId="4" fillId="0" borderId="36" xfId="0" applyFont="1" applyBorder="1" applyAlignment="1">
      <alignment horizontal="right" wrapText="1"/>
    </xf>
    <xf numFmtId="0" fontId="0" fillId="2" borderId="29" xfId="0" applyFill="1" applyBorder="1" applyAlignment="1">
      <alignment horizontal="left" vertical="top"/>
    </xf>
    <xf numFmtId="0" fontId="0" fillId="2" borderId="45" xfId="0" applyFill="1" applyBorder="1" applyAlignment="1">
      <alignment horizontal="left" vertical="top"/>
    </xf>
    <xf numFmtId="0" fontId="0" fillId="0" borderId="36" xfId="0" applyBorder="1" applyAlignment="1">
      <alignment horizontal="left" wrapText="1"/>
    </xf>
    <xf numFmtId="0" fontId="0" fillId="2" borderId="31" xfId="0" applyFill="1" applyBorder="1" applyAlignment="1">
      <alignment horizontal="center"/>
    </xf>
    <xf numFmtId="0" fontId="0" fillId="2" borderId="32" xfId="0" applyFill="1" applyBorder="1" applyAlignment="1">
      <alignment horizontal="center"/>
    </xf>
    <xf numFmtId="0" fontId="3" fillId="0" borderId="36" xfId="0" applyFont="1" applyBorder="1" applyAlignment="1">
      <alignment horizontal="left" wrapText="1"/>
    </xf>
    <xf numFmtId="0" fontId="4" fillId="0" borderId="42" xfId="0" applyFont="1" applyBorder="1" applyAlignment="1">
      <alignment horizontal="right" wrapText="1"/>
    </xf>
    <xf numFmtId="0" fontId="4" fillId="0" borderId="43" xfId="0" applyFont="1" applyBorder="1" applyAlignment="1">
      <alignment horizontal="right" wrapText="1"/>
    </xf>
    <xf numFmtId="0" fontId="4" fillId="0" borderId="44" xfId="0" applyFont="1" applyBorder="1" applyAlignment="1">
      <alignment horizontal="right" wrapText="1"/>
    </xf>
    <xf numFmtId="0" fontId="1" fillId="0" borderId="0" xfId="0" applyFont="1" applyAlignment="1">
      <alignment horizontal="center" vertical="center"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8" fillId="0" borderId="0" xfId="0" applyFont="1" applyAlignment="1">
      <alignment horizontal="left" vertical="center"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4" fillId="0" borderId="21" xfId="0" applyFont="1" applyBorder="1" applyAlignment="1">
      <alignment horizontal="center" vertical="top"/>
    </xf>
    <xf numFmtId="0" fontId="4" fillId="0" borderId="22" xfId="0" applyFont="1" applyBorder="1" applyAlignment="1">
      <alignment horizontal="center" vertical="top"/>
    </xf>
    <xf numFmtId="0" fontId="0" fillId="0" borderId="1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cellXfs>
  <cellStyles count="2">
    <cellStyle name="Normaallaad 2" xfId="1" xr:uid="{D9D04966-969C-486B-BACB-F208113DB10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2E46-BEE0-42B9-BAFC-20F9E041740C}">
  <dimension ref="A1:G71"/>
  <sheetViews>
    <sheetView tabSelected="1" workbookViewId="0">
      <selection activeCell="C19" sqref="C19"/>
    </sheetView>
  </sheetViews>
  <sheetFormatPr defaultRowHeight="14.5" x14ac:dyDescent="0.35"/>
  <cols>
    <col min="1" max="1" width="36.1796875" customWidth="1"/>
    <col min="2" max="2" width="22.453125" customWidth="1"/>
    <col min="3" max="3" width="31.453125" customWidth="1"/>
    <col min="4" max="4" width="28.90625" customWidth="1"/>
    <col min="5" max="5" width="10.453125" customWidth="1"/>
    <col min="6" max="6" width="15.7265625" customWidth="1"/>
    <col min="7" max="7" width="12.453125" customWidth="1"/>
  </cols>
  <sheetData>
    <row r="1" spans="1:4" ht="51" customHeight="1" x14ac:dyDescent="0.35">
      <c r="A1" s="87" t="s">
        <v>21</v>
      </c>
      <c r="B1" s="87"/>
      <c r="C1" s="87"/>
      <c r="D1" s="87"/>
    </row>
    <row r="2" spans="1:4" ht="14.5" customHeight="1" x14ac:dyDescent="0.35">
      <c r="A2" s="14"/>
      <c r="B2" s="14"/>
      <c r="C2" s="14"/>
      <c r="D2" s="14"/>
    </row>
    <row r="3" spans="1:4" ht="14.5" customHeight="1" x14ac:dyDescent="0.35">
      <c r="A3" s="92" t="s">
        <v>32</v>
      </c>
      <c r="B3" s="92"/>
      <c r="C3" s="14"/>
      <c r="D3" s="14"/>
    </row>
    <row r="5" spans="1:4" ht="15" thickBot="1" x14ac:dyDescent="0.4">
      <c r="A5" s="1" t="s">
        <v>0</v>
      </c>
    </row>
    <row r="6" spans="1:4" x14ac:dyDescent="0.35">
      <c r="A6" s="11" t="s">
        <v>1</v>
      </c>
      <c r="B6" s="101"/>
      <c r="C6" s="102"/>
      <c r="D6" s="103"/>
    </row>
    <row r="7" spans="1:4" x14ac:dyDescent="0.35">
      <c r="A7" s="12" t="s">
        <v>2</v>
      </c>
      <c r="B7" s="104"/>
      <c r="C7" s="105"/>
      <c r="D7" s="106"/>
    </row>
    <row r="8" spans="1:4" x14ac:dyDescent="0.35">
      <c r="A8" s="12" t="s">
        <v>3</v>
      </c>
      <c r="B8" s="104"/>
      <c r="C8" s="105"/>
      <c r="D8" s="106"/>
    </row>
    <row r="9" spans="1:4" ht="15" thickBot="1" x14ac:dyDescent="0.4">
      <c r="A9" s="13" t="s">
        <v>4</v>
      </c>
      <c r="B9" s="98"/>
      <c r="C9" s="99"/>
      <c r="D9" s="100"/>
    </row>
    <row r="11" spans="1:4" ht="15" thickBot="1" x14ac:dyDescent="0.4">
      <c r="A11" s="1" t="s">
        <v>5</v>
      </c>
    </row>
    <row r="12" spans="1:4" x14ac:dyDescent="0.35">
      <c r="A12" s="5" t="s">
        <v>6</v>
      </c>
      <c r="B12" s="22">
        <v>45945</v>
      </c>
      <c r="C12" s="6" t="s">
        <v>7</v>
      </c>
      <c r="D12" s="22">
        <v>46022</v>
      </c>
    </row>
    <row r="13" spans="1:4" x14ac:dyDescent="0.35">
      <c r="A13" s="7" t="s">
        <v>33</v>
      </c>
      <c r="B13" s="110" t="s">
        <v>42</v>
      </c>
      <c r="C13" s="111"/>
      <c r="D13" s="112"/>
    </row>
    <row r="14" spans="1:4" x14ac:dyDescent="0.35">
      <c r="A14" s="8" t="s">
        <v>8</v>
      </c>
      <c r="B14" s="23"/>
      <c r="C14" s="4" t="s">
        <v>36</v>
      </c>
      <c r="D14" s="24"/>
    </row>
    <row r="15" spans="1:4" x14ac:dyDescent="0.35">
      <c r="A15" s="7" t="s">
        <v>9</v>
      </c>
      <c r="B15" s="110"/>
      <c r="C15" s="111"/>
      <c r="D15" s="112"/>
    </row>
    <row r="16" spans="1:4" x14ac:dyDescent="0.35">
      <c r="A16" s="7" t="s">
        <v>10</v>
      </c>
      <c r="B16" s="110" t="s">
        <v>173</v>
      </c>
      <c r="C16" s="111"/>
      <c r="D16" s="112"/>
    </row>
    <row r="17" spans="1:4" ht="15" thickBot="1" x14ac:dyDescent="0.4">
      <c r="A17" s="9" t="s">
        <v>16</v>
      </c>
      <c r="B17" s="25"/>
      <c r="C17" s="10" t="s">
        <v>174</v>
      </c>
      <c r="D17" s="26"/>
    </row>
    <row r="20" spans="1:4" ht="15" thickBot="1" x14ac:dyDescent="0.4">
      <c r="A20" s="2" t="s">
        <v>23</v>
      </c>
    </row>
    <row r="21" spans="1:4" ht="25.5" customHeight="1" x14ac:dyDescent="0.35">
      <c r="A21" s="93" t="s">
        <v>35</v>
      </c>
      <c r="B21" s="94"/>
      <c r="C21" s="94"/>
      <c r="D21" s="95"/>
    </row>
    <row r="22" spans="1:4" ht="62.5" customHeight="1" thickBot="1" x14ac:dyDescent="0.4">
      <c r="A22" s="55" t="s">
        <v>43</v>
      </c>
      <c r="B22" s="56"/>
      <c r="C22" s="56"/>
      <c r="D22" s="57"/>
    </row>
    <row r="23" spans="1:4" ht="15" thickBot="1" x14ac:dyDescent="0.4"/>
    <row r="24" spans="1:4" ht="39" customHeight="1" x14ac:dyDescent="0.35">
      <c r="A24" s="93" t="s">
        <v>34</v>
      </c>
      <c r="B24" s="94"/>
      <c r="C24" s="94"/>
      <c r="D24" s="95"/>
    </row>
    <row r="25" spans="1:4" ht="84" customHeight="1" thickBot="1" x14ac:dyDescent="0.4">
      <c r="A25" s="107" t="s">
        <v>44</v>
      </c>
      <c r="B25" s="108"/>
      <c r="C25" s="108"/>
      <c r="D25" s="109"/>
    </row>
    <row r="26" spans="1:4" ht="15" thickBot="1" x14ac:dyDescent="0.4">
      <c r="A26" s="20"/>
      <c r="B26" s="20"/>
      <c r="C26" s="20"/>
      <c r="D26" s="20"/>
    </row>
    <row r="27" spans="1:4" ht="15" thickBot="1" x14ac:dyDescent="0.4">
      <c r="A27" s="93" t="s">
        <v>27</v>
      </c>
      <c r="B27" s="94"/>
      <c r="C27" s="94"/>
      <c r="D27" s="95"/>
    </row>
    <row r="28" spans="1:4" ht="32.5" customHeight="1" x14ac:dyDescent="0.35">
      <c r="A28" s="21"/>
      <c r="B28" s="96" t="s">
        <v>28</v>
      </c>
      <c r="C28" s="96"/>
      <c r="D28" s="97"/>
    </row>
    <row r="29" spans="1:4" ht="29" x14ac:dyDescent="0.35">
      <c r="A29" s="29" t="s">
        <v>50</v>
      </c>
      <c r="B29" s="70"/>
      <c r="C29" s="70"/>
      <c r="D29" s="71"/>
    </row>
    <row r="30" spans="1:4" ht="35.5" customHeight="1" x14ac:dyDescent="0.35">
      <c r="A30" s="30" t="s">
        <v>51</v>
      </c>
      <c r="B30" s="72" t="s">
        <v>45</v>
      </c>
      <c r="C30" s="72"/>
      <c r="D30" s="73"/>
    </row>
    <row r="31" spans="1:4" ht="29" x14ac:dyDescent="0.35">
      <c r="A31" s="29" t="s">
        <v>52</v>
      </c>
      <c r="B31" s="74" t="s">
        <v>46</v>
      </c>
      <c r="C31" s="74"/>
      <c r="D31" s="75"/>
    </row>
    <row r="32" spans="1:4" x14ac:dyDescent="0.35">
      <c r="A32" s="27" t="s">
        <v>53</v>
      </c>
      <c r="B32" s="74" t="s">
        <v>47</v>
      </c>
      <c r="C32" s="74"/>
      <c r="D32" s="75"/>
    </row>
    <row r="33" spans="1:7" x14ac:dyDescent="0.35">
      <c r="A33" s="27"/>
      <c r="B33" s="74"/>
      <c r="C33" s="74"/>
      <c r="D33" s="75"/>
    </row>
    <row r="34" spans="1:7" x14ac:dyDescent="0.35">
      <c r="A34" s="28" t="s">
        <v>54</v>
      </c>
      <c r="B34" s="78" t="s">
        <v>48</v>
      </c>
      <c r="C34" s="78"/>
      <c r="D34" s="79"/>
    </row>
    <row r="35" spans="1:7" ht="20.5" customHeight="1" x14ac:dyDescent="0.35">
      <c r="A35" s="23" t="s">
        <v>55</v>
      </c>
      <c r="B35" s="44" t="s">
        <v>49</v>
      </c>
      <c r="C35" s="45"/>
      <c r="D35" s="46"/>
    </row>
    <row r="36" spans="1:7" x14ac:dyDescent="0.35">
      <c r="A36" s="43" t="s">
        <v>56</v>
      </c>
      <c r="B36" s="62"/>
      <c r="C36" s="63"/>
      <c r="D36" s="64"/>
    </row>
    <row r="38" spans="1:7" x14ac:dyDescent="0.35">
      <c r="A38" s="2" t="s">
        <v>11</v>
      </c>
    </row>
    <row r="39" spans="1:7" ht="32.5" customHeight="1" thickBot="1" x14ac:dyDescent="0.4">
      <c r="A39" s="80" t="s">
        <v>24</v>
      </c>
      <c r="B39" s="80"/>
      <c r="C39" s="80"/>
      <c r="D39" s="80"/>
      <c r="E39" s="80"/>
      <c r="F39" s="80"/>
      <c r="G39" s="80"/>
    </row>
    <row r="40" spans="1:7" ht="70.5" customHeight="1" thickBot="1" x14ac:dyDescent="0.4">
      <c r="A40" s="15" t="s">
        <v>12</v>
      </c>
      <c r="B40" s="16" t="s">
        <v>15</v>
      </c>
      <c r="C40" s="16" t="s">
        <v>20</v>
      </c>
      <c r="D40" s="16" t="s">
        <v>19</v>
      </c>
      <c r="E40" s="17" t="s">
        <v>13</v>
      </c>
      <c r="F40" s="17" t="s">
        <v>29</v>
      </c>
      <c r="G40" s="18" t="s">
        <v>14</v>
      </c>
    </row>
    <row r="41" spans="1:7" ht="48" customHeight="1" x14ac:dyDescent="0.35">
      <c r="A41" s="32" t="s">
        <v>132</v>
      </c>
      <c r="B41" s="34">
        <v>2814</v>
      </c>
      <c r="C41" s="34"/>
      <c r="D41" s="34"/>
      <c r="E41" s="35">
        <f t="shared" ref="E41:E47" si="0">D41/1.24+C41/1.22+B41</f>
        <v>2814</v>
      </c>
      <c r="F41" s="36">
        <f>E41-G41</f>
        <v>255.81818181818198</v>
      </c>
      <c r="G41" s="37">
        <f t="shared" ref="G41:G47" si="1">E41/1.1</f>
        <v>2558.181818181818</v>
      </c>
    </row>
    <row r="42" spans="1:7" ht="75" customHeight="1" x14ac:dyDescent="0.35">
      <c r="A42" s="31" t="s">
        <v>150</v>
      </c>
      <c r="B42" s="33">
        <v>2647.67</v>
      </c>
      <c r="C42" s="33"/>
      <c r="D42" s="33"/>
      <c r="E42" s="38">
        <f t="shared" si="0"/>
        <v>2647.67</v>
      </c>
      <c r="F42" s="39">
        <f t="shared" ref="F42:F47" si="2">E42-G42</f>
        <v>240.69727272727278</v>
      </c>
      <c r="G42" s="37">
        <f t="shared" si="1"/>
        <v>2406.9727272727273</v>
      </c>
    </row>
    <row r="43" spans="1:7" ht="43.5" x14ac:dyDescent="0.35">
      <c r="A43" s="31" t="s">
        <v>57</v>
      </c>
      <c r="B43" s="33">
        <v>736</v>
      </c>
      <c r="C43" s="33"/>
      <c r="D43" s="33"/>
      <c r="E43" s="38">
        <f t="shared" si="0"/>
        <v>736</v>
      </c>
      <c r="F43" s="39">
        <f t="shared" si="2"/>
        <v>66.909090909090992</v>
      </c>
      <c r="G43" s="37">
        <f t="shared" si="1"/>
        <v>669.09090909090901</v>
      </c>
    </row>
    <row r="44" spans="1:7" ht="43.5" x14ac:dyDescent="0.35">
      <c r="A44" s="31" t="s">
        <v>58</v>
      </c>
      <c r="B44" s="33">
        <v>700</v>
      </c>
      <c r="C44" s="33"/>
      <c r="D44" s="33"/>
      <c r="E44" s="38">
        <f t="shared" si="0"/>
        <v>700</v>
      </c>
      <c r="F44" s="39">
        <f t="shared" si="2"/>
        <v>63.63636363636374</v>
      </c>
      <c r="G44" s="37">
        <f t="shared" si="1"/>
        <v>636.36363636363626</v>
      </c>
    </row>
    <row r="45" spans="1:7" ht="72.5" x14ac:dyDescent="0.35">
      <c r="A45" s="31" t="s">
        <v>138</v>
      </c>
      <c r="B45" s="33">
        <v>1890</v>
      </c>
      <c r="C45" s="33"/>
      <c r="D45" s="33"/>
      <c r="E45" s="38">
        <f t="shared" si="0"/>
        <v>1890</v>
      </c>
      <c r="F45" s="39">
        <f t="shared" si="2"/>
        <v>171.81818181818198</v>
      </c>
      <c r="G45" s="37">
        <f t="shared" si="1"/>
        <v>1718.181818181818</v>
      </c>
    </row>
    <row r="46" spans="1:7" x14ac:dyDescent="0.35">
      <c r="A46" s="31" t="s">
        <v>156</v>
      </c>
      <c r="B46" s="33">
        <v>2450</v>
      </c>
      <c r="C46" s="33"/>
      <c r="D46" s="33"/>
      <c r="E46" s="38">
        <f t="shared" si="0"/>
        <v>2450</v>
      </c>
      <c r="F46" s="39">
        <f t="shared" si="2"/>
        <v>222.72727272727298</v>
      </c>
      <c r="G46" s="37">
        <f t="shared" si="1"/>
        <v>2227.272727272727</v>
      </c>
    </row>
    <row r="47" spans="1:7" ht="44.5" customHeight="1" thickBot="1" x14ac:dyDescent="0.4">
      <c r="A47" s="31" t="s">
        <v>172</v>
      </c>
      <c r="B47" s="51">
        <v>3385.82</v>
      </c>
      <c r="C47" s="33"/>
      <c r="D47" s="33"/>
      <c r="E47" s="38">
        <f t="shared" si="0"/>
        <v>3385.82</v>
      </c>
      <c r="F47" s="39">
        <f t="shared" si="2"/>
        <v>307.80181818181836</v>
      </c>
      <c r="G47" s="37">
        <f t="shared" si="1"/>
        <v>3078.0181818181818</v>
      </c>
    </row>
    <row r="48" spans="1:7" s="3" customFormat="1" ht="31" customHeight="1" thickBot="1" x14ac:dyDescent="0.4">
      <c r="A48" s="19" t="s">
        <v>22</v>
      </c>
      <c r="B48" s="40">
        <f t="shared" ref="B48:G48" si="3">SUM(B41:B47)</f>
        <v>14623.49</v>
      </c>
      <c r="C48" s="40">
        <f t="shared" si="3"/>
        <v>0</v>
      </c>
      <c r="D48" s="40">
        <f t="shared" si="3"/>
        <v>0</v>
      </c>
      <c r="E48" s="41">
        <f t="shared" si="3"/>
        <v>14623.49</v>
      </c>
      <c r="F48" s="41">
        <f t="shared" si="3"/>
        <v>1329.4081818181828</v>
      </c>
      <c r="G48" s="42">
        <f t="shared" si="3"/>
        <v>13294.081818181818</v>
      </c>
    </row>
    <row r="49" spans="1:7" s="3" customFormat="1" ht="16" customHeight="1" thickBot="1" x14ac:dyDescent="0.4">
      <c r="A49" s="84" t="s">
        <v>41</v>
      </c>
      <c r="B49" s="85"/>
      <c r="C49" s="85"/>
      <c r="D49" s="85"/>
      <c r="E49" s="86"/>
      <c r="F49" s="60"/>
      <c r="G49" s="61"/>
    </row>
    <row r="50" spans="1:7" s="3" customFormat="1" ht="15" thickBot="1" x14ac:dyDescent="0.4">
      <c r="A50" s="76" t="s">
        <v>40</v>
      </c>
      <c r="B50" s="77"/>
      <c r="C50" s="77"/>
      <c r="D50" s="77"/>
      <c r="E50" s="77"/>
      <c r="F50" s="58">
        <f>G48-F49</f>
        <v>13294.081818181818</v>
      </c>
      <c r="G50" s="59"/>
    </row>
    <row r="51" spans="1:7" ht="15" thickBot="1" x14ac:dyDescent="0.4"/>
    <row r="52" spans="1:7" ht="73" thickBot="1" x14ac:dyDescent="0.4">
      <c r="A52" s="19" t="s">
        <v>31</v>
      </c>
      <c r="B52" s="81"/>
      <c r="C52" s="81"/>
      <c r="D52" s="81"/>
      <c r="E52" s="82"/>
    </row>
    <row r="54" spans="1:7" ht="26" customHeight="1" thickBot="1" x14ac:dyDescent="0.4">
      <c r="A54" s="83" t="s">
        <v>39</v>
      </c>
      <c r="B54" s="83"/>
      <c r="C54" s="83"/>
      <c r="D54" s="83"/>
      <c r="E54" s="83"/>
    </row>
    <row r="55" spans="1:7" ht="30.65" customHeight="1" x14ac:dyDescent="0.35">
      <c r="A55" s="90" t="s">
        <v>12</v>
      </c>
      <c r="B55" s="91"/>
      <c r="C55" s="88" t="s">
        <v>17</v>
      </c>
      <c r="D55" s="88"/>
      <c r="E55" s="89"/>
    </row>
    <row r="56" spans="1:7" x14ac:dyDescent="0.35">
      <c r="A56" s="52"/>
      <c r="B56" s="53"/>
      <c r="C56" s="53"/>
      <c r="D56" s="53"/>
      <c r="E56" s="54"/>
    </row>
    <row r="57" spans="1:7" x14ac:dyDescent="0.35">
      <c r="A57" s="52"/>
      <c r="B57" s="53"/>
      <c r="C57" s="53"/>
      <c r="D57" s="53"/>
      <c r="E57" s="54"/>
    </row>
    <row r="58" spans="1:7" x14ac:dyDescent="0.35">
      <c r="A58" s="52"/>
      <c r="B58" s="53"/>
      <c r="C58" s="53"/>
      <c r="D58" s="53"/>
      <c r="E58" s="54"/>
    </row>
    <row r="59" spans="1:7" x14ac:dyDescent="0.35">
      <c r="A59" s="52"/>
      <c r="B59" s="53"/>
      <c r="C59" s="53"/>
      <c r="D59" s="53"/>
      <c r="E59" s="54"/>
    </row>
    <row r="60" spans="1:7" x14ac:dyDescent="0.35">
      <c r="A60" s="52"/>
      <c r="B60" s="53"/>
      <c r="C60" s="53"/>
      <c r="D60" s="53"/>
      <c r="E60" s="54"/>
    </row>
    <row r="61" spans="1:7" x14ac:dyDescent="0.35">
      <c r="A61" s="52"/>
      <c r="B61" s="53"/>
      <c r="C61" s="53"/>
      <c r="D61" s="53"/>
      <c r="E61" s="54"/>
    </row>
    <row r="62" spans="1:7" ht="15" thickBot="1" x14ac:dyDescent="0.4">
      <c r="A62" s="66"/>
      <c r="B62" s="67"/>
      <c r="C62" s="67"/>
      <c r="D62" s="67"/>
      <c r="E62" s="68"/>
    </row>
    <row r="64" spans="1:7" x14ac:dyDescent="0.35">
      <c r="A64" s="3" t="s">
        <v>30</v>
      </c>
    </row>
    <row r="65" spans="1:3" x14ac:dyDescent="0.35">
      <c r="A65" s="3" t="s">
        <v>25</v>
      </c>
    </row>
    <row r="66" spans="1:3" x14ac:dyDescent="0.35">
      <c r="A66" s="3" t="s">
        <v>26</v>
      </c>
    </row>
    <row r="67" spans="1:3" x14ac:dyDescent="0.35">
      <c r="A67" s="3" t="s">
        <v>37</v>
      </c>
    </row>
    <row r="68" spans="1:3" x14ac:dyDescent="0.35">
      <c r="A68" s="3" t="s">
        <v>38</v>
      </c>
    </row>
    <row r="70" spans="1:3" x14ac:dyDescent="0.35">
      <c r="A70" s="2" t="s">
        <v>10</v>
      </c>
      <c r="B70" s="69"/>
      <c r="C70" s="69"/>
    </row>
    <row r="71" spans="1:3" x14ac:dyDescent="0.35">
      <c r="B71" s="65" t="s">
        <v>18</v>
      </c>
      <c r="C71" s="65"/>
    </row>
  </sheetData>
  <mergeCells count="47">
    <mergeCell ref="B16:D16"/>
    <mergeCell ref="A24:D24"/>
    <mergeCell ref="A21:D21"/>
    <mergeCell ref="B52:E52"/>
    <mergeCell ref="A54:E54"/>
    <mergeCell ref="A49:E49"/>
    <mergeCell ref="A1:D1"/>
    <mergeCell ref="C55:E55"/>
    <mergeCell ref="A55:B55"/>
    <mergeCell ref="A3:B3"/>
    <mergeCell ref="A27:D27"/>
    <mergeCell ref="B28:D28"/>
    <mergeCell ref="B9:D9"/>
    <mergeCell ref="B6:D6"/>
    <mergeCell ref="B7:D7"/>
    <mergeCell ref="B8:D8"/>
    <mergeCell ref="A25:D25"/>
    <mergeCell ref="B13:D13"/>
    <mergeCell ref="B15:D15"/>
    <mergeCell ref="A58:B58"/>
    <mergeCell ref="C58:E58"/>
    <mergeCell ref="A62:B62"/>
    <mergeCell ref="C62:E62"/>
    <mergeCell ref="B70:C70"/>
    <mergeCell ref="B71:C71"/>
    <mergeCell ref="A59:B59"/>
    <mergeCell ref="C59:E59"/>
    <mergeCell ref="A60:B60"/>
    <mergeCell ref="C60:E60"/>
    <mergeCell ref="A61:B61"/>
    <mergeCell ref="C61:E61"/>
    <mergeCell ref="A57:B57"/>
    <mergeCell ref="C57:E57"/>
    <mergeCell ref="A56:B56"/>
    <mergeCell ref="A22:D22"/>
    <mergeCell ref="F50:G50"/>
    <mergeCell ref="F49:G49"/>
    <mergeCell ref="B36:D36"/>
    <mergeCell ref="C56:E56"/>
    <mergeCell ref="B29:D29"/>
    <mergeCell ref="B30:D30"/>
    <mergeCell ref="B31:D31"/>
    <mergeCell ref="B32:D32"/>
    <mergeCell ref="B33:D33"/>
    <mergeCell ref="A50:E50"/>
    <mergeCell ref="B34:D34"/>
    <mergeCell ref="A39:G3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E9800-0680-4056-B316-5CC84B6192D7}">
  <dimension ref="A1:E6"/>
  <sheetViews>
    <sheetView workbookViewId="0">
      <selection activeCell="B11" sqref="B11"/>
    </sheetView>
  </sheetViews>
  <sheetFormatPr defaultRowHeight="14.5" x14ac:dyDescent="0.35"/>
  <cols>
    <col min="1" max="1" width="17.453125" customWidth="1"/>
    <col min="2" max="2" width="25.453125" customWidth="1"/>
  </cols>
  <sheetData>
    <row r="1" spans="1:5" x14ac:dyDescent="0.35">
      <c r="A1" s="48" t="s">
        <v>59</v>
      </c>
      <c r="B1" s="48" t="s">
        <v>95</v>
      </c>
      <c r="C1" s="48" t="s">
        <v>61</v>
      </c>
      <c r="D1" s="48" t="s">
        <v>62</v>
      </c>
      <c r="E1" s="48" t="s">
        <v>63</v>
      </c>
    </row>
    <row r="2" spans="1:5" x14ac:dyDescent="0.35">
      <c r="A2" s="47" t="s">
        <v>64</v>
      </c>
      <c r="B2" s="47" t="s">
        <v>151</v>
      </c>
      <c r="C2" s="47">
        <v>30</v>
      </c>
      <c r="D2" s="47">
        <v>25</v>
      </c>
      <c r="E2" s="47">
        <v>750</v>
      </c>
    </row>
    <row r="3" spans="1:5" x14ac:dyDescent="0.35">
      <c r="A3" s="47" t="s">
        <v>64</v>
      </c>
      <c r="B3" s="47" t="s">
        <v>152</v>
      </c>
      <c r="C3" s="47">
        <v>30</v>
      </c>
      <c r="D3" s="47">
        <v>25</v>
      </c>
      <c r="E3" s="47">
        <v>750</v>
      </c>
    </row>
    <row r="4" spans="1:5" x14ac:dyDescent="0.35">
      <c r="A4" s="47" t="s">
        <v>153</v>
      </c>
      <c r="B4" s="47" t="s">
        <v>154</v>
      </c>
      <c r="C4" s="47">
        <v>8</v>
      </c>
      <c r="D4" s="47">
        <v>25</v>
      </c>
      <c r="E4" s="47">
        <v>200</v>
      </c>
    </row>
    <row r="5" spans="1:5" x14ac:dyDescent="0.35">
      <c r="A5" s="47" t="s">
        <v>153</v>
      </c>
      <c r="B5" s="47" t="s">
        <v>155</v>
      </c>
      <c r="C5" s="47">
        <v>30</v>
      </c>
      <c r="D5" s="47">
        <v>25</v>
      </c>
      <c r="E5" s="47">
        <v>750</v>
      </c>
    </row>
    <row r="6" spans="1:5" x14ac:dyDescent="0.35">
      <c r="A6" s="48"/>
      <c r="B6" s="48"/>
      <c r="C6" s="48"/>
      <c r="D6" s="48" t="s">
        <v>93</v>
      </c>
      <c r="E6" s="48">
        <v>2450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0A350-24B8-44BF-BB08-3754A009ECA6}">
  <dimension ref="A1:F15"/>
  <sheetViews>
    <sheetView workbookViewId="0">
      <selection activeCell="E19" sqref="E19"/>
    </sheetView>
  </sheetViews>
  <sheetFormatPr defaultRowHeight="14.5" x14ac:dyDescent="0.35"/>
  <cols>
    <col min="2" max="2" width="30.26953125" customWidth="1"/>
    <col min="3" max="3" width="17.26953125" customWidth="1"/>
    <col min="4" max="4" width="14.26953125" customWidth="1"/>
    <col min="5" max="5" width="17.36328125" customWidth="1"/>
  </cols>
  <sheetData>
    <row r="1" spans="1:6" x14ac:dyDescent="0.35">
      <c r="A1" s="48" t="s">
        <v>59</v>
      </c>
      <c r="B1" s="48" t="s">
        <v>60</v>
      </c>
      <c r="C1" s="48" t="s">
        <v>61</v>
      </c>
      <c r="D1" s="48" t="s">
        <v>62</v>
      </c>
      <c r="E1" s="48" t="s">
        <v>63</v>
      </c>
    </row>
    <row r="2" spans="1:6" x14ac:dyDescent="0.35">
      <c r="A2" s="47" t="s">
        <v>64</v>
      </c>
      <c r="B2" s="47" t="s">
        <v>65</v>
      </c>
      <c r="C2" s="47">
        <v>90</v>
      </c>
      <c r="D2" s="47" t="s">
        <v>66</v>
      </c>
      <c r="E2" s="47">
        <v>90</v>
      </c>
    </row>
    <row r="3" spans="1:6" x14ac:dyDescent="0.35">
      <c r="A3" s="47" t="s">
        <v>64</v>
      </c>
      <c r="B3" s="47" t="s">
        <v>67</v>
      </c>
      <c r="C3" s="47" t="s">
        <v>68</v>
      </c>
      <c r="D3" s="47" t="s">
        <v>69</v>
      </c>
      <c r="E3" s="47" t="s">
        <v>70</v>
      </c>
    </row>
    <row r="4" spans="1:6" x14ac:dyDescent="0.35">
      <c r="A4" s="47" t="s">
        <v>64</v>
      </c>
      <c r="B4" s="47" t="s">
        <v>71</v>
      </c>
      <c r="C4" s="47" t="s">
        <v>68</v>
      </c>
      <c r="D4" s="47" t="s">
        <v>72</v>
      </c>
      <c r="E4" s="47" t="s">
        <v>73</v>
      </c>
    </row>
    <row r="5" spans="1:6" x14ac:dyDescent="0.35">
      <c r="A5" s="47" t="s">
        <v>64</v>
      </c>
      <c r="B5" s="47" t="s">
        <v>74</v>
      </c>
      <c r="C5" s="47" t="s">
        <v>75</v>
      </c>
      <c r="D5" s="47" t="s">
        <v>76</v>
      </c>
      <c r="E5" s="47" t="s">
        <v>77</v>
      </c>
    </row>
    <row r="6" spans="1:6" x14ac:dyDescent="0.35">
      <c r="A6" s="47" t="s">
        <v>64</v>
      </c>
      <c r="B6" s="47" t="s">
        <v>78</v>
      </c>
      <c r="C6" s="47" t="s">
        <v>79</v>
      </c>
      <c r="D6" s="47" t="s">
        <v>66</v>
      </c>
      <c r="E6" s="47" t="s">
        <v>79</v>
      </c>
    </row>
    <row r="7" spans="1:6" x14ac:dyDescent="0.35">
      <c r="A7" s="47" t="s">
        <v>64</v>
      </c>
      <c r="B7" s="47" t="s">
        <v>80</v>
      </c>
      <c r="C7" s="47" t="s">
        <v>75</v>
      </c>
      <c r="D7" s="47" t="s">
        <v>81</v>
      </c>
      <c r="E7" s="47" t="s">
        <v>82</v>
      </c>
    </row>
    <row r="8" spans="1:6" x14ac:dyDescent="0.35">
      <c r="A8" s="47" t="s">
        <v>83</v>
      </c>
      <c r="B8" s="47" t="s">
        <v>84</v>
      </c>
      <c r="C8" s="47">
        <v>8</v>
      </c>
      <c r="D8" s="47" t="s">
        <v>69</v>
      </c>
      <c r="E8" s="47">
        <v>96</v>
      </c>
    </row>
    <row r="9" spans="1:6" x14ac:dyDescent="0.35">
      <c r="A9" s="47" t="s">
        <v>83</v>
      </c>
      <c r="B9" s="47" t="s">
        <v>85</v>
      </c>
      <c r="C9" s="47" t="s">
        <v>86</v>
      </c>
      <c r="D9" s="47" t="s">
        <v>69</v>
      </c>
      <c r="E9" s="47" t="s">
        <v>87</v>
      </c>
    </row>
    <row r="10" spans="1:6" x14ac:dyDescent="0.35">
      <c r="A10" s="47" t="s">
        <v>83</v>
      </c>
      <c r="B10" s="47" t="s">
        <v>88</v>
      </c>
      <c r="C10" s="47" t="s">
        <v>75</v>
      </c>
      <c r="D10" s="47" t="s">
        <v>69</v>
      </c>
      <c r="E10" s="47" t="s">
        <v>89</v>
      </c>
    </row>
    <row r="11" spans="1:6" x14ac:dyDescent="0.35">
      <c r="A11" s="47" t="s">
        <v>83</v>
      </c>
      <c r="B11" s="47" t="s">
        <v>90</v>
      </c>
      <c r="C11" s="47" t="s">
        <v>91</v>
      </c>
      <c r="D11" s="47" t="s">
        <v>69</v>
      </c>
      <c r="E11" s="47" t="s">
        <v>92</v>
      </c>
    </row>
    <row r="12" spans="1:6" x14ac:dyDescent="0.35">
      <c r="A12" s="47"/>
      <c r="B12" s="47"/>
      <c r="C12" s="47"/>
      <c r="D12" s="47" t="s">
        <v>93</v>
      </c>
      <c r="E12" s="47" t="s">
        <v>94</v>
      </c>
    </row>
    <row r="13" spans="1:6" x14ac:dyDescent="0.35">
      <c r="A13" s="47" t="s">
        <v>133</v>
      </c>
      <c r="B13" s="47" t="s">
        <v>137</v>
      </c>
      <c r="C13" s="47" t="s">
        <v>134</v>
      </c>
      <c r="D13" s="47" t="s">
        <v>135</v>
      </c>
      <c r="E13">
        <v>1284.1400000000001</v>
      </c>
      <c r="F13" s="47" t="s">
        <v>136</v>
      </c>
    </row>
    <row r="15" spans="1:6" x14ac:dyDescent="0.35">
      <c r="D15" s="47" t="s">
        <v>135</v>
      </c>
      <c r="E15">
        <v>2814.14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8E16B-3327-4F56-AFAE-D57813373F00}">
  <dimension ref="A1:G13"/>
  <sheetViews>
    <sheetView workbookViewId="0">
      <selection activeCell="B19" sqref="B19"/>
    </sheetView>
  </sheetViews>
  <sheetFormatPr defaultRowHeight="14.5" x14ac:dyDescent="0.35"/>
  <cols>
    <col min="1" max="1" width="16" customWidth="1"/>
    <col min="2" max="2" width="31.36328125" customWidth="1"/>
    <col min="5" max="5" width="19.1796875" customWidth="1"/>
  </cols>
  <sheetData>
    <row r="1" spans="1:7" x14ac:dyDescent="0.35">
      <c r="A1" s="49" t="s">
        <v>59</v>
      </c>
      <c r="B1" s="49" t="s">
        <v>95</v>
      </c>
      <c r="C1" s="49" t="s">
        <v>61</v>
      </c>
      <c r="D1" s="49" t="s">
        <v>62</v>
      </c>
      <c r="E1" s="49" t="s">
        <v>63</v>
      </c>
    </row>
    <row r="2" spans="1:7" x14ac:dyDescent="0.35">
      <c r="A2" t="s">
        <v>96</v>
      </c>
      <c r="B2" t="s">
        <v>97</v>
      </c>
      <c r="C2">
        <v>120</v>
      </c>
      <c r="D2">
        <v>1</v>
      </c>
      <c r="E2">
        <f t="shared" ref="E2:E12" si="0">C2*D2</f>
        <v>120</v>
      </c>
    </row>
    <row r="3" spans="1:7" x14ac:dyDescent="0.35">
      <c r="A3" t="s">
        <v>96</v>
      </c>
      <c r="B3" t="s">
        <v>98</v>
      </c>
      <c r="C3">
        <v>180</v>
      </c>
      <c r="D3">
        <v>1</v>
      </c>
      <c r="E3">
        <f t="shared" si="0"/>
        <v>180</v>
      </c>
    </row>
    <row r="4" spans="1:7" x14ac:dyDescent="0.35">
      <c r="A4" t="s">
        <v>96</v>
      </c>
      <c r="B4" t="s">
        <v>99</v>
      </c>
      <c r="C4">
        <v>70</v>
      </c>
      <c r="D4">
        <v>1</v>
      </c>
      <c r="E4">
        <f t="shared" si="0"/>
        <v>70</v>
      </c>
    </row>
    <row r="5" spans="1:7" x14ac:dyDescent="0.35">
      <c r="A5" t="s">
        <v>96</v>
      </c>
      <c r="B5" t="s">
        <v>145</v>
      </c>
      <c r="C5">
        <v>1038.67</v>
      </c>
      <c r="D5">
        <v>1</v>
      </c>
      <c r="E5">
        <v>1038.67</v>
      </c>
      <c r="G5" t="s">
        <v>146</v>
      </c>
    </row>
    <row r="6" spans="1:7" x14ac:dyDescent="0.35">
      <c r="A6" t="s">
        <v>96</v>
      </c>
      <c r="B6" t="s">
        <v>143</v>
      </c>
      <c r="C6">
        <v>179</v>
      </c>
      <c r="D6">
        <v>1</v>
      </c>
      <c r="E6">
        <f t="shared" si="0"/>
        <v>179</v>
      </c>
      <c r="G6" t="s">
        <v>144</v>
      </c>
    </row>
    <row r="7" spans="1:7" x14ac:dyDescent="0.35">
      <c r="A7" t="s">
        <v>96</v>
      </c>
      <c r="B7" t="s">
        <v>147</v>
      </c>
      <c r="C7">
        <v>315</v>
      </c>
      <c r="D7">
        <v>1</v>
      </c>
      <c r="E7">
        <f t="shared" si="0"/>
        <v>315</v>
      </c>
      <c r="G7" t="s">
        <v>148</v>
      </c>
    </row>
    <row r="8" spans="1:7" x14ac:dyDescent="0.35">
      <c r="A8" t="s">
        <v>96</v>
      </c>
      <c r="B8" t="s">
        <v>149</v>
      </c>
      <c r="C8">
        <v>65</v>
      </c>
      <c r="D8">
        <v>1</v>
      </c>
      <c r="E8">
        <f t="shared" si="0"/>
        <v>65</v>
      </c>
    </row>
    <row r="9" spans="1:7" x14ac:dyDescent="0.35">
      <c r="A9" t="s">
        <v>100</v>
      </c>
      <c r="B9" t="s">
        <v>101</v>
      </c>
      <c r="C9">
        <v>8</v>
      </c>
      <c r="D9">
        <v>15</v>
      </c>
      <c r="E9">
        <f t="shared" si="0"/>
        <v>120</v>
      </c>
    </row>
    <row r="10" spans="1:7" x14ac:dyDescent="0.35">
      <c r="A10" t="s">
        <v>100</v>
      </c>
      <c r="B10" t="s">
        <v>102</v>
      </c>
      <c r="C10">
        <v>10</v>
      </c>
      <c r="D10">
        <v>10</v>
      </c>
      <c r="E10">
        <f t="shared" si="0"/>
        <v>100</v>
      </c>
    </row>
    <row r="11" spans="1:7" x14ac:dyDescent="0.35">
      <c r="A11" t="s">
        <v>103</v>
      </c>
      <c r="B11" t="s">
        <v>104</v>
      </c>
      <c r="C11">
        <v>35</v>
      </c>
      <c r="D11">
        <v>8</v>
      </c>
      <c r="E11">
        <f t="shared" si="0"/>
        <v>280</v>
      </c>
    </row>
    <row r="12" spans="1:7" x14ac:dyDescent="0.35">
      <c r="A12" t="s">
        <v>103</v>
      </c>
      <c r="B12" t="s">
        <v>105</v>
      </c>
      <c r="C12">
        <v>30</v>
      </c>
      <c r="D12">
        <v>6</v>
      </c>
      <c r="E12">
        <f t="shared" si="0"/>
        <v>180</v>
      </c>
    </row>
    <row r="13" spans="1:7" x14ac:dyDescent="0.35">
      <c r="D13" t="s">
        <v>93</v>
      </c>
      <c r="E13">
        <f>SUM(E2:E12)</f>
        <v>2647.67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C27A7-FF4E-4FD2-B171-E2259051DE2C}">
  <dimension ref="A1:E8"/>
  <sheetViews>
    <sheetView workbookViewId="0">
      <selection activeCell="C11" sqref="C11"/>
    </sheetView>
  </sheetViews>
  <sheetFormatPr defaultRowHeight="14.5" x14ac:dyDescent="0.35"/>
  <cols>
    <col min="2" max="2" width="18.36328125" customWidth="1"/>
    <col min="5" max="5" width="19.90625" customWidth="1"/>
  </cols>
  <sheetData>
    <row r="1" spans="1:5" x14ac:dyDescent="0.35">
      <c r="A1" s="49" t="s">
        <v>59</v>
      </c>
      <c r="B1" s="49" t="s">
        <v>95</v>
      </c>
      <c r="C1" s="49" t="s">
        <v>61</v>
      </c>
      <c r="D1" s="49" t="s">
        <v>62</v>
      </c>
      <c r="E1" s="49" t="s">
        <v>63</v>
      </c>
    </row>
    <row r="2" spans="1:5" x14ac:dyDescent="0.35">
      <c r="A2" t="s">
        <v>64</v>
      </c>
      <c r="B2" t="s">
        <v>106</v>
      </c>
      <c r="C2">
        <v>30</v>
      </c>
      <c r="D2">
        <v>4</v>
      </c>
      <c r="E2">
        <f t="shared" ref="E2:E7" si="0">C2*D2</f>
        <v>120</v>
      </c>
    </row>
    <row r="3" spans="1:5" x14ac:dyDescent="0.35">
      <c r="A3" t="s">
        <v>64</v>
      </c>
      <c r="B3" t="s">
        <v>107</v>
      </c>
      <c r="C3">
        <v>5</v>
      </c>
      <c r="D3">
        <v>10</v>
      </c>
      <c r="E3">
        <f t="shared" si="0"/>
        <v>50</v>
      </c>
    </row>
    <row r="4" spans="1:5" x14ac:dyDescent="0.35">
      <c r="A4" t="s">
        <v>64</v>
      </c>
      <c r="B4" t="s">
        <v>108</v>
      </c>
      <c r="C4">
        <v>6</v>
      </c>
      <c r="D4">
        <v>6</v>
      </c>
      <c r="E4">
        <f t="shared" si="0"/>
        <v>36</v>
      </c>
    </row>
    <row r="5" spans="1:5" x14ac:dyDescent="0.35">
      <c r="A5" t="s">
        <v>64</v>
      </c>
      <c r="B5" t="s">
        <v>109</v>
      </c>
      <c r="C5">
        <v>1.2</v>
      </c>
      <c r="D5">
        <v>50</v>
      </c>
      <c r="E5">
        <f t="shared" si="0"/>
        <v>60</v>
      </c>
    </row>
    <row r="6" spans="1:5" x14ac:dyDescent="0.35">
      <c r="A6" t="s">
        <v>64</v>
      </c>
      <c r="B6" t="s">
        <v>110</v>
      </c>
      <c r="C6">
        <v>120</v>
      </c>
      <c r="D6">
        <v>1</v>
      </c>
      <c r="E6">
        <f t="shared" si="0"/>
        <v>120</v>
      </c>
    </row>
    <row r="7" spans="1:5" x14ac:dyDescent="0.35">
      <c r="A7" t="s">
        <v>111</v>
      </c>
      <c r="B7" t="s">
        <v>112</v>
      </c>
      <c r="C7">
        <v>35</v>
      </c>
      <c r="D7">
        <v>10</v>
      </c>
      <c r="E7">
        <f t="shared" si="0"/>
        <v>350</v>
      </c>
    </row>
    <row r="8" spans="1:5" x14ac:dyDescent="0.35">
      <c r="D8" t="s">
        <v>93</v>
      </c>
      <c r="E8">
        <f>SUM(E2:E7)</f>
        <v>736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FBBE1-2F94-415C-87B1-19BB80C9FC4A}">
  <dimension ref="A1:E8"/>
  <sheetViews>
    <sheetView workbookViewId="0">
      <selection activeCell="B11" sqref="B11"/>
    </sheetView>
  </sheetViews>
  <sheetFormatPr defaultRowHeight="14.5" x14ac:dyDescent="0.35"/>
  <cols>
    <col min="1" max="1" width="14.7265625" customWidth="1"/>
    <col min="2" max="2" width="30.08984375" customWidth="1"/>
  </cols>
  <sheetData>
    <row r="1" spans="1:5" x14ac:dyDescent="0.35">
      <c r="A1" s="49" t="s">
        <v>59</v>
      </c>
      <c r="B1" s="49" t="s">
        <v>113</v>
      </c>
      <c r="C1" s="49" t="s">
        <v>61</v>
      </c>
      <c r="D1" s="49" t="s">
        <v>62</v>
      </c>
      <c r="E1" s="49" t="s">
        <v>63</v>
      </c>
    </row>
    <row r="2" spans="1:5" x14ac:dyDescent="0.35">
      <c r="A2" t="s">
        <v>114</v>
      </c>
      <c r="B2" t="s">
        <v>115</v>
      </c>
      <c r="C2">
        <v>250</v>
      </c>
      <c r="D2">
        <v>1</v>
      </c>
      <c r="E2">
        <f t="shared" ref="E2:E7" si="0">C2*D2</f>
        <v>250</v>
      </c>
    </row>
    <row r="3" spans="1:5" x14ac:dyDescent="0.35">
      <c r="A3" t="s">
        <v>114</v>
      </c>
      <c r="B3" t="s">
        <v>116</v>
      </c>
      <c r="C3">
        <v>15</v>
      </c>
      <c r="D3">
        <v>4</v>
      </c>
      <c r="E3">
        <f t="shared" si="0"/>
        <v>60</v>
      </c>
    </row>
    <row r="4" spans="1:5" x14ac:dyDescent="0.35">
      <c r="A4" t="s">
        <v>117</v>
      </c>
      <c r="B4" t="s">
        <v>118</v>
      </c>
      <c r="C4">
        <v>12</v>
      </c>
      <c r="D4">
        <v>10</v>
      </c>
      <c r="E4">
        <f t="shared" si="0"/>
        <v>120</v>
      </c>
    </row>
    <row r="5" spans="1:5" x14ac:dyDescent="0.35">
      <c r="A5" t="s">
        <v>117</v>
      </c>
      <c r="B5" t="s">
        <v>119</v>
      </c>
      <c r="C5">
        <v>18</v>
      </c>
      <c r="D5">
        <v>5</v>
      </c>
      <c r="E5">
        <f t="shared" si="0"/>
        <v>90</v>
      </c>
    </row>
    <row r="6" spans="1:5" x14ac:dyDescent="0.35">
      <c r="A6" t="s">
        <v>103</v>
      </c>
      <c r="B6" t="s">
        <v>120</v>
      </c>
      <c r="C6">
        <v>80</v>
      </c>
      <c r="D6">
        <v>1</v>
      </c>
      <c r="E6">
        <f t="shared" si="0"/>
        <v>80</v>
      </c>
    </row>
    <row r="7" spans="1:5" x14ac:dyDescent="0.35">
      <c r="A7" t="s">
        <v>103</v>
      </c>
      <c r="B7" t="s">
        <v>88</v>
      </c>
      <c r="C7">
        <v>10</v>
      </c>
      <c r="D7">
        <v>10</v>
      </c>
      <c r="E7">
        <f t="shared" si="0"/>
        <v>100</v>
      </c>
    </row>
    <row r="8" spans="1:5" x14ac:dyDescent="0.35">
      <c r="B8" t="s">
        <v>121</v>
      </c>
      <c r="E8">
        <f>SUM(E2:E7)</f>
        <v>700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9CC44-C397-47BC-8F64-5CC5340639CE}">
  <dimension ref="A1:G9"/>
  <sheetViews>
    <sheetView workbookViewId="0">
      <selection activeCell="B24" sqref="B24"/>
    </sheetView>
  </sheetViews>
  <sheetFormatPr defaultRowHeight="14.5" x14ac:dyDescent="0.35"/>
  <cols>
    <col min="1" max="1" width="12.453125" customWidth="1"/>
    <col min="2" max="2" width="27.453125" customWidth="1"/>
  </cols>
  <sheetData>
    <row r="1" spans="1:7" x14ac:dyDescent="0.35">
      <c r="A1" s="49" t="s">
        <v>59</v>
      </c>
      <c r="B1" s="49" t="s">
        <v>122</v>
      </c>
      <c r="C1" s="49" t="s">
        <v>61</v>
      </c>
      <c r="D1" s="49" t="s">
        <v>62</v>
      </c>
      <c r="E1" s="49" t="s">
        <v>63</v>
      </c>
    </row>
    <row r="2" spans="1:7" x14ac:dyDescent="0.35">
      <c r="A2" t="s">
        <v>123</v>
      </c>
      <c r="B2" t="s">
        <v>139</v>
      </c>
      <c r="C2">
        <v>390</v>
      </c>
      <c r="D2">
        <v>2</v>
      </c>
      <c r="E2">
        <v>780</v>
      </c>
      <c r="G2" t="s">
        <v>140</v>
      </c>
    </row>
    <row r="3" spans="1:7" x14ac:dyDescent="0.35">
      <c r="A3" t="s">
        <v>123</v>
      </c>
      <c r="B3" t="s">
        <v>141</v>
      </c>
      <c r="C3">
        <v>350</v>
      </c>
      <c r="D3">
        <v>2</v>
      </c>
      <c r="E3">
        <v>700</v>
      </c>
      <c r="G3" t="s">
        <v>142</v>
      </c>
    </row>
    <row r="4" spans="1:7" x14ac:dyDescent="0.35">
      <c r="A4" t="s">
        <v>123</v>
      </c>
      <c r="B4" t="s">
        <v>124</v>
      </c>
      <c r="C4">
        <v>60</v>
      </c>
      <c r="D4">
        <v>3</v>
      </c>
      <c r="E4">
        <v>180</v>
      </c>
    </row>
    <row r="5" spans="1:7" x14ac:dyDescent="0.35">
      <c r="A5" t="s">
        <v>125</v>
      </c>
      <c r="B5" t="s">
        <v>126</v>
      </c>
      <c r="C5">
        <v>45</v>
      </c>
      <c r="D5">
        <v>2</v>
      </c>
      <c r="E5">
        <v>90</v>
      </c>
    </row>
    <row r="6" spans="1:7" x14ac:dyDescent="0.35">
      <c r="A6" t="s">
        <v>125</v>
      </c>
      <c r="B6" t="s">
        <v>127</v>
      </c>
      <c r="C6">
        <v>20</v>
      </c>
      <c r="D6">
        <v>3</v>
      </c>
      <c r="E6">
        <v>60</v>
      </c>
    </row>
    <row r="7" spans="1:7" x14ac:dyDescent="0.35">
      <c r="A7" t="s">
        <v>128</v>
      </c>
      <c r="B7" t="s">
        <v>129</v>
      </c>
      <c r="C7">
        <v>15</v>
      </c>
      <c r="D7">
        <v>2</v>
      </c>
      <c r="E7">
        <v>30</v>
      </c>
    </row>
    <row r="8" spans="1:7" x14ac:dyDescent="0.35">
      <c r="A8" t="s">
        <v>128</v>
      </c>
      <c r="B8" t="s">
        <v>130</v>
      </c>
      <c r="C8">
        <v>25</v>
      </c>
      <c r="D8">
        <v>2</v>
      </c>
      <c r="E8">
        <v>50</v>
      </c>
    </row>
    <row r="9" spans="1:7" x14ac:dyDescent="0.35">
      <c r="D9" s="49" t="s">
        <v>131</v>
      </c>
      <c r="E9" s="49">
        <f>SUM(E2:E8)</f>
        <v>1890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4E778-5F7B-4C5D-ABA4-1FB49E05A0A3}">
  <dimension ref="A2:J7"/>
  <sheetViews>
    <sheetView workbookViewId="0">
      <selection activeCell="F8" sqref="F8"/>
    </sheetView>
  </sheetViews>
  <sheetFormatPr defaultRowHeight="14.5" x14ac:dyDescent="0.35"/>
  <cols>
    <col min="1" max="2" width="26.08984375" customWidth="1"/>
    <col min="10" max="10" width="14" customWidth="1"/>
  </cols>
  <sheetData>
    <row r="2" spans="1:10" x14ac:dyDescent="0.35">
      <c r="A2" t="s">
        <v>157</v>
      </c>
      <c r="D2" t="s">
        <v>161</v>
      </c>
      <c r="E2" s="20" t="s">
        <v>166</v>
      </c>
      <c r="F2" t="s">
        <v>162</v>
      </c>
    </row>
    <row r="3" spans="1:10" x14ac:dyDescent="0.35">
      <c r="A3" t="s">
        <v>158</v>
      </c>
      <c r="D3" t="s">
        <v>165</v>
      </c>
      <c r="E3" t="s">
        <v>163</v>
      </c>
      <c r="F3" t="s">
        <v>164</v>
      </c>
    </row>
    <row r="4" spans="1:10" x14ac:dyDescent="0.35">
      <c r="A4" t="s">
        <v>159</v>
      </c>
      <c r="D4" t="s">
        <v>167</v>
      </c>
      <c r="E4" s="20">
        <v>197.5</v>
      </c>
      <c r="F4" s="20">
        <v>592.5</v>
      </c>
    </row>
    <row r="5" spans="1:10" x14ac:dyDescent="0.35">
      <c r="A5" t="s">
        <v>160</v>
      </c>
      <c r="D5" t="s">
        <v>167</v>
      </c>
      <c r="E5" t="s">
        <v>168</v>
      </c>
      <c r="F5" t="s">
        <v>169</v>
      </c>
    </row>
    <row r="7" spans="1:10" x14ac:dyDescent="0.35">
      <c r="D7" t="s">
        <v>135</v>
      </c>
      <c r="F7" s="50">
        <v>3385.82</v>
      </c>
      <c r="G7" t="s">
        <v>170</v>
      </c>
      <c r="J7"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ÜLD</vt:lpstr>
      <vt:lpstr>Välissein</vt:lpstr>
      <vt:lpstr>Ehitus</vt:lpstr>
      <vt:lpstr>Sanitaar</vt:lpstr>
      <vt:lpstr>Elekter</vt:lpstr>
      <vt:lpstr>Vent</vt:lpstr>
      <vt:lpstr>Sisustus</vt:lpstr>
      <vt:lpstr>Riided</vt:lpstr>
      <vt:lpstr>ÜLD!_Hlk102996774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Merike Tammearu</dc:creator>
  <cp:lastModifiedBy>Jüri Mürk</cp:lastModifiedBy>
  <dcterms:created xsi:type="dcterms:W3CDTF">2025-08-12T06:56:37Z</dcterms:created>
  <dcterms:modified xsi:type="dcterms:W3CDTF">2025-09-30T10:17:08Z</dcterms:modified>
</cp:coreProperties>
</file>